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defaultThemeVersion="166925"/>
  <xr:revisionPtr revIDLastSave="0" documentId="8_{DDF3B8CB-1B21-4EB9-AF7B-AD2666BB5FD0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Plans" sheetId="1" r:id="rId1"/>
    <sheet name="Data" sheetId="3" r:id="rId2"/>
    <sheet name="Sheet2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P2" i="1"/>
  <c r="P3" i="1"/>
  <c r="P4" i="1"/>
  <c r="P5" i="1"/>
  <c r="P6" i="1"/>
  <c r="P7" i="1"/>
  <c r="F5" i="3"/>
  <c r="F6" i="3"/>
  <c r="F7" i="3"/>
  <c r="F8" i="3"/>
  <c r="O1" i="1"/>
  <c r="O2" i="1"/>
  <c r="O3" i="1"/>
  <c r="O4" i="1"/>
  <c r="O5" i="1"/>
  <c r="O6" i="1"/>
  <c r="O7" i="1"/>
  <c r="E5" i="3"/>
  <c r="E6" i="3"/>
  <c r="E7" i="3"/>
  <c r="E8" i="3"/>
  <c r="N1" i="1"/>
  <c r="N2" i="1"/>
  <c r="N3" i="1"/>
  <c r="N4" i="1"/>
  <c r="N5" i="1"/>
  <c r="N6" i="1"/>
  <c r="N7" i="1"/>
  <c r="D5" i="3"/>
  <c r="D6" i="3"/>
  <c r="D7" i="3"/>
  <c r="D8" i="3"/>
  <c r="M2" i="1"/>
  <c r="M3" i="1"/>
  <c r="M4" i="1"/>
  <c r="M5" i="1"/>
  <c r="M6" i="1"/>
  <c r="M7" i="1"/>
  <c r="L6" i="1"/>
  <c r="L7" i="1"/>
  <c r="L5" i="1"/>
  <c r="L3" i="1"/>
  <c r="L4" i="1"/>
  <c r="L2" i="1"/>
  <c r="M1" i="1"/>
  <c r="C5" i="3"/>
  <c r="C6" i="3"/>
  <c r="C7" i="3"/>
  <c r="C8" i="3"/>
  <c r="B18" i="3"/>
  <c r="B8" i="3"/>
  <c r="B7" i="3"/>
  <c r="F3" i="1"/>
  <c r="F4" i="1"/>
  <c r="F5" i="1"/>
  <c r="F6" i="1"/>
  <c r="F2" i="1"/>
  <c r="H2" i="1"/>
  <c r="H3" i="1"/>
  <c r="H4" i="1"/>
  <c r="H5" i="1"/>
  <c r="H6" i="1"/>
  <c r="H7" i="1"/>
  <c r="G3" i="1"/>
  <c r="G4" i="1"/>
  <c r="G5" i="1"/>
  <c r="G6" i="1"/>
  <c r="G7" i="1"/>
  <c r="G2" i="1"/>
  <c r="L1" i="1"/>
  <c r="B6" i="3"/>
  <c r="B5" i="3"/>
</calcChain>
</file>

<file path=xl/sharedStrings.xml><?xml version="1.0" encoding="utf-8"?>
<sst xmlns="http://schemas.openxmlformats.org/spreadsheetml/2006/main" count="41" uniqueCount="34">
  <si>
    <t>Company</t>
  </si>
  <si>
    <t>Plan Name</t>
  </si>
  <si>
    <t>EFL</t>
  </si>
  <si>
    <t>Base Charge Mo</t>
  </si>
  <si>
    <t>Daytime Rate</t>
  </si>
  <si>
    <t>TDSP During Night</t>
  </si>
  <si>
    <t>Start</t>
  </si>
  <si>
    <t>Stop</t>
  </si>
  <si>
    <t>Chariot</t>
  </si>
  <si>
    <t>Free Nights 15</t>
  </si>
  <si>
    <t>Bright Nights 12</t>
  </si>
  <si>
    <t>Bright Nights 36</t>
  </si>
  <si>
    <t>Texans Choice Power</t>
  </si>
  <si>
    <t>Free Nights 12</t>
  </si>
  <si>
    <t>signup.texanschoicepower.com/getdocument/?getproductpdf=1&amp;ProductID=153861&amp;type=EFL_TimeOfUse&amp;title=Electricity Facts Label&amp;promocode=</t>
  </si>
  <si>
    <t>TXU Energy</t>
  </si>
  <si>
    <t>Free Nights and Solar Days 12</t>
  </si>
  <si>
    <t>PDFGenerator</t>
  </si>
  <si>
    <t>Reliant Energy</t>
  </si>
  <si>
    <t>Free Overnight 12 plan</t>
  </si>
  <si>
    <t>0901751883b2f95e.pdf</t>
  </si>
  <si>
    <t>Parameter</t>
  </si>
  <si>
    <t>Imaginary</t>
  </si>
  <si>
    <t>Total Import</t>
  </si>
  <si>
    <t>Usage Before 9</t>
  </si>
  <si>
    <t>Usage Before 11</t>
  </si>
  <si>
    <t>Percent Night 9 Start</t>
  </si>
  <si>
    <t>Percent Night 11 Start</t>
  </si>
  <si>
    <t>Percent Day 9 Start</t>
  </si>
  <si>
    <t>Percent Day 11 Start</t>
  </si>
  <si>
    <t>TDSP Day</t>
  </si>
  <si>
    <t>TDSP Day $</t>
  </si>
  <si>
    <t>powertochoose.org/en-us/Plan/Results#</t>
  </si>
  <si>
    <t>Texas Solar Buyback Plans - Texas Power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</si>
</sst>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16" fontId="0" fillId="0" borderId="0" xfId="0" applyNumberFormat="1"/>
    <xf numFmtId="1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gnup.texanschoicepower.com/getdocument/?getproductpdf=1&amp;ProductID=153861&amp;type=EFL_TimeOfUse&amp;title=Electricity%20Facts%20Label&amp;promocode=" TargetMode="External"/><Relationship Id="rId2" Type="http://schemas.openxmlformats.org/officeDocument/2006/relationships/hyperlink" Target="https://signup.chariotenergy.com/Home/EFl?productId=43217" TargetMode="External"/><Relationship Id="rId1" Type="http://schemas.openxmlformats.org/officeDocument/2006/relationships/hyperlink" Target="https://signup.chariotenergy.com/Home/EFl?productId=42469&amp;Promo=15753" TargetMode="External"/><Relationship Id="rId6" Type="http://schemas.openxmlformats.org/officeDocument/2006/relationships/hyperlink" Target="https://signup.chariotenergy.com/Home/EFl?productId=43147" TargetMode="External"/><Relationship Id="rId5" Type="http://schemas.openxmlformats.org/officeDocument/2006/relationships/hyperlink" Target="https://myaccount.reliant.com/files/0901751883b2f95e.pdf?_gl=1*bgx78c*_gcl_au*MzAxMTUzMDQ3LjE3Nzc5MjE4OTQ.*_ga*ODM2NzU1Njg5LjE3Nzc5MjE4OTQ.*_ga_DXR2Q0306E*czE3Nzc5MjE4OTQkbzEkZzEkdDE3Nzc5MjIwNDckajQwJGwwJGgw" TargetMode="External"/><Relationship Id="rId4" Type="http://schemas.openxmlformats.org/officeDocument/2006/relationships/hyperlink" Target="https://shopping.txu.com/PDFGenerator?formType=EnergyFactsLabel&amp;comProdId=CPXFNSD08U12AF&amp;efldate=2026-05-04&amp;tdsp=CENTERP&amp;lang=en&amp;custClass=Residentia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xaspowerguide.com/solar-buyback-plans-texas/" TargetMode="External"/><Relationship Id="rId1" Type="http://schemas.openxmlformats.org/officeDocument/2006/relationships/hyperlink" Target="https://www.powertochoose.org/en-us/Plan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P11" sqref="P11"/>
    </sheetView>
  </sheetViews>
  <sheetFormatPr defaultRowHeight="15"/>
  <cols>
    <col min="1" max="1" width="19.28515625" bestFit="1" customWidth="1"/>
    <col min="2" max="2" width="26.7109375" bestFit="1" customWidth="1"/>
    <col min="3" max="4" width="21.28515625" customWidth="1"/>
    <col min="5" max="5" width="13" bestFit="1" customWidth="1"/>
    <col min="6" max="7" width="18.140625" customWidth="1"/>
    <col min="8" max="8" width="13.28515625" customWidth="1"/>
    <col min="9" max="9" width="6.28515625" customWidth="1"/>
    <col min="10" max="11" width="6.7109375" customWidth="1"/>
    <col min="12" max="12" width="15.5703125" bestFit="1" customWidth="1"/>
  </cols>
  <sheetData>
    <row r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4</v>
      </c>
      <c r="H1" s="4" t="s">
        <v>5</v>
      </c>
      <c r="I1" s="3" t="s">
        <v>6</v>
      </c>
      <c r="J1" s="3" t="s">
        <v>7</v>
      </c>
      <c r="K1" s="3"/>
      <c r="L1" s="5">
        <f>Data!B1</f>
        <v>46140</v>
      </c>
      <c r="M1" s="5">
        <f>Data!C1</f>
        <v>46145</v>
      </c>
      <c r="N1" s="5">
        <f>Data!D1</f>
        <v>46146</v>
      </c>
      <c r="O1" s="5">
        <f>Data!E1</f>
        <v>45916</v>
      </c>
      <c r="P1" s="5" t="str">
        <f>Data!F1</f>
        <v>Imaginary</v>
      </c>
    </row>
    <row r="2" spans="1:16">
      <c r="A2" t="s">
        <v>8</v>
      </c>
      <c r="B2" t="s">
        <v>9</v>
      </c>
      <c r="C2" s="1" t="s">
        <v>2</v>
      </c>
      <c r="D2">
        <v>9.9499999999999993</v>
      </c>
      <c r="E2">
        <v>13.15</v>
      </c>
      <c r="F2">
        <f>Data!$B$17</f>
        <v>4.9999000000000002</v>
      </c>
      <c r="G2">
        <f>E2/100</f>
        <v>0.13150000000000001</v>
      </c>
      <c r="H2">
        <f>F2/100</f>
        <v>4.9999000000000002E-2</v>
      </c>
      <c r="I2">
        <v>2300</v>
      </c>
      <c r="J2">
        <v>600</v>
      </c>
      <c r="L2">
        <f>$D2+30*Data!B$2*(Data!B$8*($G2+Data!B$18)+Data!B$6*Plans!$H2)</f>
        <v>168.28778000000003</v>
      </c>
      <c r="M2">
        <f>$D2+30*Data!C$2*(Data!C$8*($G2+Data!C$18)+Data!C$6*Plans!$H2)</f>
        <v>71.448769999999996</v>
      </c>
      <c r="N2">
        <f>$D2+30*Data!D$2*(Data!D$8*($G2+Data!D$18)+Data!D$6*Plans!$H2)</f>
        <v>62.134192999999996</v>
      </c>
      <c r="O2">
        <f>$D2+30*Data!E$2*(Data!E$8*($G2+Data!E$18)+Data!E$6*Plans!$H2)</f>
        <v>257.62930700000004</v>
      </c>
      <c r="P2">
        <f>$D2+30*Data!F$2*(Data!F$8*($G2+Data!F$18)+Data!F$6*Plans!$H2)</f>
        <v>325.55</v>
      </c>
    </row>
    <row r="3" spans="1:16">
      <c r="A3" t="s">
        <v>8</v>
      </c>
      <c r="B3" t="s">
        <v>10</v>
      </c>
      <c r="C3" s="1" t="s">
        <v>2</v>
      </c>
      <c r="D3">
        <v>9.9499999999999993</v>
      </c>
      <c r="E3">
        <v>8.99</v>
      </c>
      <c r="F3">
        <f>Data!$B$17</f>
        <v>4.9999000000000002</v>
      </c>
      <c r="G3">
        <f t="shared" ref="G3:H7" si="0">E3/100</f>
        <v>8.9900000000000008E-2</v>
      </c>
      <c r="H3">
        <f t="shared" si="0"/>
        <v>4.9999000000000002E-2</v>
      </c>
      <c r="I3">
        <v>2300</v>
      </c>
      <c r="J3">
        <v>600</v>
      </c>
      <c r="L3">
        <f>$D3+30*Data!B$2*(Data!B$8*($G3+Data!B$18)+Data!B$6*Plans!$H3)</f>
        <v>153.31177999999997</v>
      </c>
      <c r="M3">
        <f>$D3+30*Data!C$2*(Data!C$8*($G3+Data!C$18)+Data!C$6*Plans!$H3)</f>
        <v>71.448769999999996</v>
      </c>
      <c r="N3">
        <f>$D3+30*Data!D$2*(Data!D$8*($G3+Data!D$18)+Data!D$6*Plans!$H3)</f>
        <v>58.390192999999996</v>
      </c>
      <c r="O3">
        <f>$D3+30*Data!E$2*(Data!E$8*($G3+Data!E$18)+Data!E$6*Plans!$H3)</f>
        <v>190.23730700000004</v>
      </c>
      <c r="P3">
        <f>$D3+30*Data!F$2*(Data!F$8*($G3+Data!F$18)+Data!F$6*Plans!$H3)</f>
        <v>225.71</v>
      </c>
    </row>
    <row r="4" spans="1:16">
      <c r="A4" t="s">
        <v>8</v>
      </c>
      <c r="B4" t="s">
        <v>11</v>
      </c>
      <c r="C4" s="1" t="s">
        <v>2</v>
      </c>
      <c r="D4">
        <v>9.9499999999999993</v>
      </c>
      <c r="E4">
        <v>8.99</v>
      </c>
      <c r="F4">
        <f>Data!$B$17</f>
        <v>4.9999000000000002</v>
      </c>
      <c r="G4">
        <f t="shared" si="0"/>
        <v>8.9900000000000008E-2</v>
      </c>
      <c r="H4">
        <f t="shared" si="0"/>
        <v>4.9999000000000002E-2</v>
      </c>
      <c r="I4">
        <v>2300</v>
      </c>
      <c r="J4">
        <v>600</v>
      </c>
      <c r="L4">
        <f>$D4+30*Data!B$2*(Data!B$8*($G4+Data!B$18)+Data!B$6*Plans!$H4)</f>
        <v>153.31177999999997</v>
      </c>
      <c r="M4">
        <f>$D4+30*Data!C$2*(Data!C$8*($G4+Data!C$18)+Data!C$6*Plans!$H4)</f>
        <v>71.448769999999996</v>
      </c>
      <c r="N4">
        <f>$D4+30*Data!D$2*(Data!D$8*($G4+Data!D$18)+Data!D$6*Plans!$H4)</f>
        <v>58.390192999999996</v>
      </c>
      <c r="O4">
        <f>$D4+30*Data!E$2*(Data!E$8*($G4+Data!E$18)+Data!E$6*Plans!$H4)</f>
        <v>190.23730700000004</v>
      </c>
      <c r="P4">
        <f>$D4+30*Data!F$2*(Data!F$8*($G4+Data!F$18)+Data!F$6*Plans!$H4)</f>
        <v>225.71</v>
      </c>
    </row>
    <row r="5" spans="1:16">
      <c r="A5" t="s">
        <v>12</v>
      </c>
      <c r="B5" t="s">
        <v>13</v>
      </c>
      <c r="C5" s="1" t="s">
        <v>14</v>
      </c>
      <c r="D5">
        <v>0</v>
      </c>
      <c r="E5">
        <v>12.9</v>
      </c>
      <c r="F5">
        <f>Data!$B$17</f>
        <v>4.9999000000000002</v>
      </c>
      <c r="G5">
        <f t="shared" si="0"/>
        <v>0.129</v>
      </c>
      <c r="H5">
        <f t="shared" si="0"/>
        <v>4.9999000000000002E-2</v>
      </c>
      <c r="I5">
        <v>2100</v>
      </c>
      <c r="J5">
        <v>500</v>
      </c>
      <c r="L5">
        <f>$D5+30*Data!B$2*(Data!B$7*($G5+Data!B$18)+Data!B$5*Plans!$H5)</f>
        <v>126.47778000000001</v>
      </c>
      <c r="M5">
        <f>$D5+30*Data!C$2*(Data!C$7*($G5+Data!C$18)+Data!C$5*Plans!$H5)</f>
        <v>61.49877</v>
      </c>
      <c r="N5">
        <f>$D5+30*Data!D$2*(Data!D$7*($G5+Data!D$18)+Data!D$5*Plans!$H5)</f>
        <v>47.219132999999999</v>
      </c>
      <c r="O5">
        <f>$D5+30*Data!E$2*(Data!E$7*($G5+Data!E$18)+Data!E$5*Plans!$H5)</f>
        <v>186.74858700000001</v>
      </c>
      <c r="P5">
        <f>$D5+30*Data!F$2*(Data!F$7*($G5+Data!F$18)+Data!F$5*Plans!$H5)</f>
        <v>309.60000000000002</v>
      </c>
    </row>
    <row r="6" spans="1:16">
      <c r="A6" t="s">
        <v>15</v>
      </c>
      <c r="B6" t="s">
        <v>16</v>
      </c>
      <c r="C6" s="1" t="s">
        <v>17</v>
      </c>
      <c r="D6">
        <v>9.9499999999999993</v>
      </c>
      <c r="E6">
        <v>21.7</v>
      </c>
      <c r="F6">
        <f>Data!$B$17</f>
        <v>4.9999000000000002</v>
      </c>
      <c r="G6">
        <f t="shared" si="0"/>
        <v>0.217</v>
      </c>
      <c r="H6">
        <f t="shared" si="0"/>
        <v>4.9999000000000002E-2</v>
      </c>
      <c r="I6">
        <v>2000</v>
      </c>
      <c r="J6">
        <v>500</v>
      </c>
      <c r="L6">
        <f>$D6+30*Data!B$2*(Data!B$7*($G6+Data!B$18)+Data!B$5*Plans!$H6)</f>
        <v>146.98777999999999</v>
      </c>
      <c r="M6">
        <f>$D6+30*Data!C$2*(Data!C$7*($G6+Data!C$18)+Data!C$5*Plans!$H6)</f>
        <v>71.448769999999996</v>
      </c>
      <c r="N6">
        <f>$D6+30*Data!D$2*(Data!D$7*($G6+Data!D$18)+Data!D$5*Plans!$H6)</f>
        <v>59.809133000000003</v>
      </c>
      <c r="O6">
        <f>$D6+30*Data!E$2*(Data!E$7*($G6+Data!E$18)+Data!E$5*Plans!$H6)</f>
        <v>275.89858700000002</v>
      </c>
      <c r="P6">
        <f>$D6+30*Data!F$2*(Data!F$7*($G6+Data!F$18)+Data!F$5*Plans!$H6)</f>
        <v>530.75</v>
      </c>
    </row>
    <row r="7" spans="1:16">
      <c r="A7" t="s">
        <v>18</v>
      </c>
      <c r="B7" t="s">
        <v>19</v>
      </c>
      <c r="C7" s="1" t="s">
        <v>20</v>
      </c>
      <c r="D7">
        <v>0</v>
      </c>
      <c r="E7">
        <v>19.566800000000001</v>
      </c>
      <c r="F7">
        <v>0</v>
      </c>
      <c r="G7">
        <f t="shared" si="0"/>
        <v>0.19566800000000001</v>
      </c>
      <c r="H7">
        <f t="shared" si="0"/>
        <v>0</v>
      </c>
      <c r="I7">
        <v>2100</v>
      </c>
      <c r="J7">
        <v>600</v>
      </c>
      <c r="L7">
        <f>$D7+30*Data!B$2*(Data!B$7*($G7+Data!B$18)+Data!B$5*Plans!$H7)</f>
        <v>29.480040000000002</v>
      </c>
      <c r="M7">
        <f>$D7+30*Data!C$2*(Data!C$7*($G7+Data!C$18)+Data!C$5*Plans!$H7)</f>
        <v>0</v>
      </c>
      <c r="N7">
        <f>$D7+30*Data!D$2*(Data!D$7*($G7+Data!D$18)+Data!D$5*Plans!$H7)</f>
        <v>5.8700399999999968</v>
      </c>
      <c r="O7">
        <f>$D7+30*Data!E$2*(Data!E$7*($G7+Data!E$18)+Data!E$5*Plans!$H7)</f>
        <v>176.10120000000003</v>
      </c>
      <c r="P7">
        <f>$D7+30*Data!F$2*(Data!F$7*($G7+Data!F$18)+Data!F$5*Plans!$H7)</f>
        <v>469.60320000000002</v>
      </c>
    </row>
  </sheetData>
  <hyperlinks>
    <hyperlink ref="C2" r:id="rId1" xr:uid="{C11F0F8E-865D-45B4-B234-48A7A02B4D13}"/>
    <hyperlink ref="C4" r:id="rId2" xr:uid="{03AD5AD1-D971-41B6-B74A-DEEAB194C313}"/>
    <hyperlink ref="C5" r:id="rId3" xr:uid="{4A816018-932E-4095-AF24-A080ED509984}"/>
    <hyperlink ref="C6" r:id="rId4" xr:uid="{99A8E68A-54D2-4F3A-A082-69101CE317D8}"/>
    <hyperlink ref="C7" r:id="rId5" xr:uid="{1D89BD36-572D-4178-ABE9-3E3EC579E48F}"/>
    <hyperlink ref="C3" r:id="rId6" xr:uid="{5C88EEE5-6789-4AF3-8483-50B9D447EA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24C74-1000-48B5-8B0D-45E63DBC4CB7}">
  <dimension ref="A1:F18"/>
  <sheetViews>
    <sheetView workbookViewId="0">
      <selection activeCell="F1" sqref="F1"/>
    </sheetView>
  </sheetViews>
  <sheetFormatPr defaultRowHeight="15"/>
  <cols>
    <col min="1" max="1" width="20.140625" bestFit="1" customWidth="1"/>
    <col min="5" max="5" width="10.140625" bestFit="1" customWidth="1"/>
    <col min="6" max="6" width="9.5703125" bestFit="1" customWidth="1"/>
  </cols>
  <sheetData>
    <row r="1" spans="1:6">
      <c r="A1" t="s">
        <v>21</v>
      </c>
      <c r="B1" s="5">
        <v>46140</v>
      </c>
      <c r="C1" s="6">
        <v>46145</v>
      </c>
      <c r="D1" s="6">
        <v>46146</v>
      </c>
      <c r="E1" s="6">
        <v>45916</v>
      </c>
      <c r="F1" t="s">
        <v>22</v>
      </c>
    </row>
    <row r="2" spans="1:6">
      <c r="A2" t="s">
        <v>23</v>
      </c>
      <c r="B2">
        <v>74</v>
      </c>
      <c r="C2">
        <v>41</v>
      </c>
      <c r="D2">
        <v>29.9</v>
      </c>
      <c r="E2">
        <v>77.099999999999994</v>
      </c>
      <c r="F2">
        <v>80</v>
      </c>
    </row>
    <row r="3" spans="1:6">
      <c r="A3" t="s">
        <v>24</v>
      </c>
      <c r="B3">
        <v>4</v>
      </c>
      <c r="C3">
        <v>0</v>
      </c>
      <c r="D3">
        <v>1</v>
      </c>
      <c r="E3">
        <v>30</v>
      </c>
      <c r="F3">
        <v>80</v>
      </c>
    </row>
    <row r="4" spans="1:6">
      <c r="A4" t="s">
        <v>25</v>
      </c>
      <c r="B4">
        <v>12</v>
      </c>
      <c r="C4">
        <v>0</v>
      </c>
      <c r="D4">
        <v>3</v>
      </c>
      <c r="E4">
        <v>54</v>
      </c>
      <c r="F4">
        <v>80</v>
      </c>
    </row>
    <row r="5" spans="1:6">
      <c r="A5" t="s">
        <v>26</v>
      </c>
      <c r="B5">
        <f>(B2-B3)/B2</f>
        <v>0.94594594594594594</v>
      </c>
      <c r="C5">
        <f>(C2-C3)/C2</f>
        <v>1</v>
      </c>
      <c r="D5">
        <f>(D2-D3)/D2</f>
        <v>0.96655518394648832</v>
      </c>
      <c r="E5">
        <f>(E2-E3)/E2</f>
        <v>0.61089494163424118</v>
      </c>
      <c r="F5">
        <f>(F2-F3)/F2</f>
        <v>0</v>
      </c>
    </row>
    <row r="6" spans="1:6">
      <c r="A6" t="s">
        <v>27</v>
      </c>
      <c r="B6">
        <f>(B2-B4)/B2</f>
        <v>0.83783783783783783</v>
      </c>
      <c r="C6">
        <f>(C2-C4)/C2</f>
        <v>1</v>
      </c>
      <c r="D6">
        <f>(D2-D4)/D2</f>
        <v>0.89966555183946484</v>
      </c>
      <c r="E6">
        <f>(E2-E4)/E2</f>
        <v>0.29961089494163418</v>
      </c>
      <c r="F6">
        <f>(F2-F4)/F2</f>
        <v>0</v>
      </c>
    </row>
    <row r="7" spans="1:6">
      <c r="A7" t="s">
        <v>28</v>
      </c>
      <c r="B7">
        <f>1-B5</f>
        <v>5.4054054054054057E-2</v>
      </c>
      <c r="C7">
        <f>1-C5</f>
        <v>0</v>
      </c>
      <c r="D7">
        <f>1-D5</f>
        <v>3.3444816053511683E-2</v>
      </c>
      <c r="E7">
        <f>1-E5</f>
        <v>0.38910505836575882</v>
      </c>
      <c r="F7">
        <f>1-F5</f>
        <v>1</v>
      </c>
    </row>
    <row r="8" spans="1:6">
      <c r="A8" t="s">
        <v>29</v>
      </c>
      <c r="B8">
        <f>1-B6</f>
        <v>0.16216216216216217</v>
      </c>
      <c r="C8">
        <f>1-C6</f>
        <v>0</v>
      </c>
      <c r="D8">
        <f>1-D6</f>
        <v>0.10033444816053516</v>
      </c>
      <c r="E8">
        <f>1-E6</f>
        <v>0.70038910505836582</v>
      </c>
      <c r="F8">
        <f>1-F6</f>
        <v>1</v>
      </c>
    </row>
    <row r="17" spans="1:2">
      <c r="A17" t="s">
        <v>30</v>
      </c>
      <c r="B17">
        <v>4.9999000000000002</v>
      </c>
    </row>
    <row r="18" spans="1:2">
      <c r="A18" t="s">
        <v>31</v>
      </c>
      <c r="B18">
        <f>B17/100</f>
        <v>4.9999000000000002E-2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CB27-F319-4BA2-9446-5B1CA5BEF88E}">
  <dimension ref="A1:A2"/>
  <sheetViews>
    <sheetView workbookViewId="0">
      <selection activeCell="A2" sqref="A2"/>
    </sheetView>
  </sheetViews>
  <sheetFormatPr defaultRowHeight="15"/>
  <cols>
    <col min="1" max="1" width="36.5703125" bestFit="1" customWidth="1"/>
  </cols>
  <sheetData>
    <row r="1" spans="1:1">
      <c r="A1" s="1" t="s">
        <v>32</v>
      </c>
    </row>
    <row r="2" spans="1:1" ht="30.75">
      <c r="A2" s="2" t="s">
        <v>33</v>
      </c>
    </row>
  </sheetData>
  <hyperlinks>
    <hyperlink ref="A1" r:id="rId1" xr:uid="{A6817509-F4F8-48F9-B64D-C4088237B279}"/>
    <hyperlink ref="A2" r:id="rId2" xr:uid="{31B514EF-801F-46B4-A334-B09A164E1F5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2026-05-04T19:14:40Z</dcterms:created>
  <dcterms:modified xsi:type="dcterms:W3CDTF">2026-05-18T22:11:47Z</dcterms:modified>
  <cp:category/>
  <cp:contentStatus/>
</cp:coreProperties>
</file>